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BTT 2017-2018\13-Bancas examinadoras\"/>
    </mc:Choice>
  </mc:AlternateContent>
  <xr:revisionPtr revIDLastSave="0" documentId="8_{872049E8-E6A5-44B3-AB26-7DA49AAE6763}" xr6:coauthVersionLast="32" xr6:coauthVersionMax="32" xr10:uidLastSave="{00000000-0000-0000-0000-000000000000}"/>
  <bookViews>
    <workbookView xWindow="0" yWindow="0" windowWidth="20490" windowHeight="7245" xr2:uid="{00000000-000D-0000-FFFF-FFFF00000000}"/>
  </bookViews>
  <sheets>
    <sheet name="Plan1" sheetId="1" r:id="rId1"/>
    <sheet name="Plan2" sheetId="2" r:id="rId2"/>
    <sheet name="Plan3" sheetId="3" r:id="rId3"/>
  </sheets>
  <calcPr calcId="179017"/>
</workbook>
</file>

<file path=xl/calcChain.xml><?xml version="1.0" encoding="utf-8"?>
<calcChain xmlns="http://schemas.openxmlformats.org/spreadsheetml/2006/main">
  <c r="E29" i="1" l="1"/>
  <c r="E23" i="1"/>
  <c r="E22" i="1"/>
  <c r="E31" i="1"/>
  <c r="E69" i="1"/>
  <c r="E67" i="1"/>
  <c r="E66" i="1"/>
  <c r="E62" i="1"/>
  <c r="E61" i="1"/>
  <c r="E60" i="1"/>
  <c r="E59" i="1"/>
  <c r="E58" i="1"/>
  <c r="E57" i="1"/>
  <c r="E54" i="1"/>
  <c r="E53" i="1"/>
  <c r="E55" i="1"/>
  <c r="E52" i="1"/>
  <c r="E51" i="1"/>
  <c r="E50" i="1"/>
  <c r="E49" i="1"/>
  <c r="E45" i="1"/>
  <c r="E44" i="1"/>
  <c r="E43" i="1"/>
  <c r="E39" i="1"/>
  <c r="E36" i="1"/>
  <c r="E65" i="1"/>
  <c r="E42" i="1"/>
  <c r="E33" i="1"/>
  <c r="E32" i="1"/>
  <c r="E72" i="1"/>
  <c r="E46" i="1"/>
  <c r="E41" i="1"/>
  <c r="E38" i="1"/>
  <c r="E35" i="1"/>
  <c r="E30" i="1"/>
  <c r="E73" i="1"/>
  <c r="E71" i="1"/>
  <c r="E68" i="1"/>
  <c r="E64" i="1"/>
  <c r="E63" i="1"/>
  <c r="E48" i="1"/>
  <c r="E40" i="1"/>
  <c r="E70" i="1"/>
  <c r="E56" i="1"/>
  <c r="E47" i="1"/>
  <c r="E37" i="1"/>
  <c r="E34" i="1"/>
  <c r="E28" i="1"/>
  <c r="E24" i="1" l="1"/>
  <c r="E74" i="1"/>
  <c r="E76" i="1" l="1"/>
</calcChain>
</file>

<file path=xl/sharedStrings.xml><?xml version="1.0" encoding="utf-8"?>
<sst xmlns="http://schemas.openxmlformats.org/spreadsheetml/2006/main" count="133" uniqueCount="115">
  <si>
    <t>Título de Doutor na Área do Conhecimento do Concurso (2º nível)*</t>
  </si>
  <si>
    <t>Título de Doutor na Grande Área do Conhecimento do Concurso (1º nível)*</t>
  </si>
  <si>
    <t>Título de Doutor fora da Grande Área do Conhecimento do Concurso (1º nível)*</t>
  </si>
  <si>
    <t>Título de Mestre na Área do Conhecimento do Concurso (2º nível)*</t>
  </si>
  <si>
    <t>Título de Mestre na Grande Área do Conhecimento do Concurso (1º nível)*</t>
  </si>
  <si>
    <t>Título de Mestre fora da Grande Área do Conhecimento do Concurso (1º nível)*</t>
  </si>
  <si>
    <t>Formação Pedagógica de Docentes ou Curso regular em Licenciatura, desde que a escolaridade exigida para o cargo não seja de Licenciatura</t>
  </si>
  <si>
    <r>
      <t xml:space="preserve">Aulas em disciplinas de cursos de Educação Profissional Técnica de Nível Médio, Ensino Médio, Graduação, Pós-Graduação </t>
    </r>
    <r>
      <rPr>
        <i/>
        <sz val="11"/>
        <color rgb="FF000000"/>
        <rFont val="Verdana"/>
        <family val="2"/>
      </rPr>
      <t xml:space="preserve">stricto sensu </t>
    </r>
    <r>
      <rPr>
        <sz val="11"/>
        <color rgb="FF000000"/>
        <rFont val="Verdana"/>
        <family val="2"/>
      </rPr>
      <t>ou</t>
    </r>
    <r>
      <rPr>
        <i/>
        <sz val="11"/>
        <color rgb="FF000000"/>
        <rFont val="Verdana"/>
        <family val="2"/>
      </rPr>
      <t xml:space="preserve"> lato sensu</t>
    </r>
  </si>
  <si>
    <t xml:space="preserve">1 ponto por semestre completo </t>
  </si>
  <si>
    <t>Atividades profissionais em áreas relacionadas à do concurso</t>
  </si>
  <si>
    <t>0,5 ponto por semestre completo</t>
  </si>
  <si>
    <t>Coordenador de projeto de pesquisa financiado por agência oficial de fomento</t>
  </si>
  <si>
    <t>2 pontos por projeto por ano</t>
  </si>
  <si>
    <t>Membro de equipe executora de projeto de pesquisa financiado por agência oficial de fomento</t>
  </si>
  <si>
    <t>0,5 ponto por projeto por ano</t>
  </si>
  <si>
    <t>Coordenador de projeto de pesquisa com financiamento privado</t>
  </si>
  <si>
    <t>1 ponto por projeto por ano</t>
  </si>
  <si>
    <t>Membro de equipe executora de projeto de pesquisa com financiamento privado</t>
  </si>
  <si>
    <t>Orientação de alunos bolsistas PIBIC/BIC-Jr</t>
  </si>
  <si>
    <t>0,3 ponto por aluno por ano</t>
  </si>
  <si>
    <t>Orientação de monografias de conclusão de curso de graduação</t>
  </si>
  <si>
    <t>0,2 ponto por monografia concluída</t>
  </si>
  <si>
    <t>Orientação de dissertação de mestrado</t>
  </si>
  <si>
    <t>2 pontos por dissertação concluída</t>
  </si>
  <si>
    <t>Coorientação de dissertação de mestrado</t>
  </si>
  <si>
    <t>1 ponto por dissertação concluída</t>
  </si>
  <si>
    <t>Orientação de tese de doutorado</t>
  </si>
  <si>
    <t>4 pontos por tese concluída</t>
  </si>
  <si>
    <t>Coorientação de tese de doutorado</t>
  </si>
  <si>
    <t>2 pontos por tese concluída</t>
  </si>
  <si>
    <t>Supervisão de bolsista de pós-doutorado</t>
  </si>
  <si>
    <t>1 ponto por ano</t>
  </si>
  <si>
    <t>Bolsista de produtividade e pesquisa</t>
  </si>
  <si>
    <t>4 pontos por ano</t>
  </si>
  <si>
    <t>Participação em bancas de dissertação de mestrado (exceto quando orientador e coorientador)</t>
  </si>
  <si>
    <t>0,5 ponto por banca</t>
  </si>
  <si>
    <t>Participação em bancas de tese de doutorado (exceto quando orientador e coorientador)</t>
  </si>
  <si>
    <t>1 ponto por banca</t>
  </si>
  <si>
    <t>Participação em bancas de qualificação de doutorado (exceto quando orientador e coorientador)</t>
  </si>
  <si>
    <t>Artigo em periódico classificação Qualis/CAPES A1 e A2</t>
  </si>
  <si>
    <t>6 pontos por artigo</t>
  </si>
  <si>
    <t>Artigo em periódico classificação Qualis/CAPES B1 e B2</t>
  </si>
  <si>
    <t>3 pontos por artigo</t>
  </si>
  <si>
    <t>Artigo em periódico classificação Qualis/CAPES B3</t>
  </si>
  <si>
    <t>2 pontos por artigo</t>
  </si>
  <si>
    <t>Artigo em periódico classificação Qualis/CAPES B4 e B5</t>
  </si>
  <si>
    <t>1 ponto por artigo</t>
  </si>
  <si>
    <t>Artigo completo em anais de congresso internacional</t>
  </si>
  <si>
    <t>Resumo em anais de congresso internacional</t>
  </si>
  <si>
    <t>0,5 ponto por resumo</t>
  </si>
  <si>
    <t>Artigo completo em anais de congresso nacional</t>
  </si>
  <si>
    <t>Resumo em anais de congresso nacional</t>
  </si>
  <si>
    <t>0,2 ponto por resumo</t>
  </si>
  <si>
    <t>Autor de livro publicado no exterior</t>
  </si>
  <si>
    <t>6 pontos por livro</t>
  </si>
  <si>
    <t>Autor de capítulo de livro publicado no exterior</t>
  </si>
  <si>
    <t>2 pontos por capítulo</t>
  </si>
  <si>
    <t>Autor de livro publicado no Brasil</t>
  </si>
  <si>
    <t>4 pontos por livro</t>
  </si>
  <si>
    <t>Autor de capítulo de livro publicado no Brasil</t>
  </si>
  <si>
    <t>1,5 ponto por capítulo</t>
  </si>
  <si>
    <t>Editor de periódico editado no exterior</t>
  </si>
  <si>
    <t>6 pontos por periódico</t>
  </si>
  <si>
    <t>Editor de periódico editado no Brasil</t>
  </si>
  <si>
    <t>2 pontos por periódico</t>
  </si>
  <si>
    <t>Pedido de depósito de patente</t>
  </si>
  <si>
    <t>1 ponto por pedido</t>
  </si>
  <si>
    <t>Carta de patente concedida</t>
  </si>
  <si>
    <t>5 pontos por carta</t>
  </si>
  <si>
    <t>Registro de desenho industrial</t>
  </si>
  <si>
    <t>2 pontos por registro</t>
  </si>
  <si>
    <t xml:space="preserve">Registro de Software </t>
  </si>
  <si>
    <t>Registro de Modelo de Utilidade</t>
  </si>
  <si>
    <t>1 ponto por registro</t>
  </si>
  <si>
    <t>Participação em corpo editorial em periódicos editados no exterior</t>
  </si>
  <si>
    <t>1 ponto por periódico</t>
  </si>
  <si>
    <t>Participação em corpo editorial em periódicos editados no Brasil</t>
  </si>
  <si>
    <t>0,5 ponto por periódico</t>
  </si>
  <si>
    <t>Participação como revisor de periódico editado no exterior</t>
  </si>
  <si>
    <t>Participação como revisor de periódico editado no Brasil</t>
  </si>
  <si>
    <t>0,5 ponto por participação</t>
  </si>
  <si>
    <t>Participação como revisor de evento realizado no exterior</t>
  </si>
  <si>
    <t>0,2 ponto por participação</t>
  </si>
  <si>
    <t>Participação como revisor de evento realizado no Brasil</t>
  </si>
  <si>
    <t>Participação em evento científico no exterior com apresentação de trabalho</t>
  </si>
  <si>
    <t>0,5 pontos por participação</t>
  </si>
  <si>
    <t>Participação em evento científico nacional ou internacional no Brasil com apresentação de trabalho</t>
  </si>
  <si>
    <t>Coordenador de projeto de extensão financiado por agência oficial de fomento</t>
  </si>
  <si>
    <t>Membro de equipe executora de projeto de extensão financiado por agência oficial de fomento</t>
  </si>
  <si>
    <t>Coordenador de projeto de extensão com financiamento privado</t>
  </si>
  <si>
    <t>Membro de equipe executora de projeto de extensão com financiamento privado</t>
  </si>
  <si>
    <t>PONTOS</t>
  </si>
  <si>
    <t>NÚMEROS DOS DOCUMENTOS COMPROBATÓRIOS</t>
  </si>
  <si>
    <t>PONTOS**</t>
  </si>
  <si>
    <t>TITULAÇÃO</t>
  </si>
  <si>
    <t>QUADRO 1 – FORMAÇÃO ACADÊMICA (Máximo 50 pontos)</t>
  </si>
  <si>
    <t>QUADRO 2 – ATIVIDADE ACADÊMICA DE ENSINO E PROFISSIONAL(Máximo: 20 pontos)</t>
  </si>
  <si>
    <t>DESCRIÇÃO</t>
  </si>
  <si>
    <t>Total Quadro 1</t>
  </si>
  <si>
    <t>Total Quadro 2</t>
  </si>
  <si>
    <t>QUADRO 3 – ATIVIDADES ACADÊMICAS DE PESQUISA, EXTENSÃO E PRODUIÇÃO CIENTÍFICA (Máximo: 30 pontos)</t>
  </si>
  <si>
    <t>Total Quadro 3</t>
  </si>
  <si>
    <t>TÍTULO DO CANDIDATO</t>
  </si>
  <si>
    <t>NOTA DA PROVA DE TÍTULOS</t>
  </si>
  <si>
    <t>1 - IDENTIFICAÇÃO DO CONCURSO</t>
  </si>
  <si>
    <t>2 - IDENTIFICAÇÃO DO CANDIDATO</t>
  </si>
  <si>
    <t>NÚMERO DE INSCRIÇÃO:</t>
  </si>
  <si>
    <t>QUANTIDADE INFORMADA</t>
  </si>
  <si>
    <t>PONTUAÇÃO INFORMADA</t>
  </si>
  <si>
    <t>NÚMERO DE SEMESTRES COMPLETOS INFORMADO</t>
  </si>
  <si>
    <t xml:space="preserve">NOME: </t>
  </si>
  <si>
    <t>Deverão ser considerados e avaliados apenas os títulos relativos à Atividade Acadêmica de Pesquisa e Extensão e Produção Científica, conforme descrito no Quadro 3, realizados nos últimos cinco anos da data de realização da Etapa de Prova de Títulos.</t>
  </si>
  <si>
    <t>Informar o EDITAL ESPECÍFICO  e a ÁREA</t>
  </si>
  <si>
    <r>
      <rPr>
        <b/>
        <sz val="14"/>
        <color theme="1"/>
        <rFont val="Verdana"/>
        <family val="2"/>
      </rPr>
      <t>CENTRO FEDERAL DE EDUCAÇÃO TECNOLÓGICA DE MINAS GERAIS</t>
    </r>
    <r>
      <rPr>
        <sz val="11"/>
        <color theme="1"/>
        <rFont val="Verdana"/>
        <family val="2"/>
      </rPr>
      <t xml:space="preserve">
CONCURSO PÚBLICO DE PROVAS E TÍTULOS PARA O PROVIMENTO 
DE CARGOS DO MAGISTÉRIO FEDERAL DA CARREIRA EBTT
</t>
    </r>
    <r>
      <rPr>
        <b/>
        <sz val="14"/>
        <color theme="1"/>
        <rFont val="Verdana"/>
        <family val="2"/>
      </rPr>
      <t>ETAPA 03  |  QUADRO SÍNTESE</t>
    </r>
    <r>
      <rPr>
        <sz val="11"/>
        <color theme="1"/>
        <rFont val="Verdana"/>
        <family val="2"/>
      </rPr>
      <t xml:space="preserve">
</t>
    </r>
  </si>
  <si>
    <t>* Tabela oficial de Áreas do Conhecimento disponibilizada no portal do CNPq.                                                                                            ** Para efeito de contagem de pontos será quantificado apenas o título relativo à formação acadêmica de maior grau, não sendo permitida a contagem cumulativa de títulos acadêmicos, exceto para a Formação Pedagógica de Docentes ou Curso regular em Licenciatura, desde que a escolaridade exigida para o cargo não seja de Licenciatura (5 pontos), servando o máximo de 50 pontos nesse item. Diplomas de cursos de pós-graduação (mestrado e doutorado) obtidos em instituições de ensino estrangeiras, não revalidados ou não reconhecidos por instituição de ensino superior credenciada pelo Ministério de Educação, não serão aceitos para a prova de títulos.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</si>
</sst>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i/>
      <sz val="11"/>
      <color rgb="FF000000"/>
      <name val="Verdana"/>
      <family val="2"/>
    </font>
    <font>
      <b/>
      <sz val="16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4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justify" vertical="center" wrapText="1"/>
    </xf>
    <xf numFmtId="0" fontId="1" fillId="2" borderId="26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justify" vertical="center" wrapText="1"/>
    </xf>
    <xf numFmtId="0" fontId="3" fillId="3" borderId="29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135733</xdr:colOff>
      <xdr:row>0</xdr:row>
      <xdr:rowOff>171451</xdr:rowOff>
    </xdr:from>
    <xdr:to>
      <xdr:col>0</xdr:col>
      <xdr:colOff>1226345</xdr:colOff>
      <xdr:row>2</xdr:row>
      <xdr:rowOff>619126</xdr:rowOff>
    </xdr:to>
    <xdr:pic>
      <xdr:nvPicPr>
        <xdr:cNvPr id="2" name="Imagem 1" descr="logo_Cef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3" y="171451"/>
          <a:ext cx="1090612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="80" zoomScaleNormal="80" workbookViewId="0">
      <selection activeCell="D32" sqref="D32"/>
    </sheetView>
  </sheetViews>
  <sheetFormatPr defaultRowHeight="14.25" x14ac:dyDescent="0.2"/>
  <cols>
    <col min="1" max="1" width="60.5703125" style="12" customWidth="1"/>
    <col min="2" max="2" width="18.85546875" style="12" customWidth="1"/>
    <col min="3" max="3" width="25" style="12" customWidth="1"/>
    <col min="4" max="4" width="17.7109375" style="12" customWidth="1"/>
    <col min="5" max="5" width="17.85546875" style="12" customWidth="1"/>
    <col min="6" max="6" width="35.85546875" style="12" customWidth="1"/>
    <col min="7" max="7" width="37.85546875" style="12" customWidth="1"/>
    <col min="8" max="8" width="23.85546875" style="12" customWidth="1"/>
    <col min="9" max="16384" width="9.140625" style="12"/>
  </cols>
  <sheetData>
    <row r="1" spans="1:11" ht="14.25" customHeight="1" x14ac:dyDescent="0.2">
      <c r="A1" s="56" t="s">
        <v>113</v>
      </c>
      <c r="B1" s="56"/>
      <c r="C1" s="56"/>
      <c r="D1" s="56"/>
      <c r="E1" s="56"/>
      <c r="F1" s="27"/>
      <c r="G1" s="27"/>
      <c r="H1" s="27"/>
      <c r="I1" s="27"/>
      <c r="J1" s="27"/>
      <c r="K1" s="27"/>
    </row>
    <row r="2" spans="1:11" ht="15" customHeight="1" x14ac:dyDescent="0.2">
      <c r="A2" s="56"/>
      <c r="B2" s="56"/>
      <c r="C2" s="56"/>
      <c r="D2" s="56"/>
      <c r="E2" s="56"/>
      <c r="F2" s="27"/>
      <c r="G2" s="27"/>
      <c r="H2" s="27"/>
      <c r="I2" s="27"/>
      <c r="J2" s="27"/>
      <c r="K2" s="27"/>
    </row>
    <row r="3" spans="1:11" ht="66.75" customHeight="1" x14ac:dyDescent="0.2">
      <c r="A3" s="56"/>
      <c r="B3" s="56"/>
      <c r="C3" s="56"/>
      <c r="D3" s="56"/>
      <c r="E3" s="56"/>
      <c r="F3" s="27"/>
      <c r="G3" s="27"/>
      <c r="H3" s="27"/>
      <c r="I3" s="27"/>
      <c r="J3" s="27"/>
      <c r="K3" s="27"/>
    </row>
    <row r="4" spans="1:11" s="13" customFormat="1" ht="23.25" customHeight="1" thickBot="1" x14ac:dyDescent="0.3">
      <c r="A4" s="72" t="s">
        <v>104</v>
      </c>
      <c r="B4" s="73"/>
      <c r="C4" s="73"/>
      <c r="D4" s="73"/>
      <c r="E4" s="74"/>
    </row>
    <row r="5" spans="1:11" ht="42.75" customHeight="1" thickBot="1" x14ac:dyDescent="0.25">
      <c r="A5" s="75" t="s">
        <v>112</v>
      </c>
      <c r="B5" s="76"/>
      <c r="C5" s="76"/>
      <c r="D5" s="76"/>
      <c r="E5" s="77"/>
    </row>
    <row r="6" spans="1:11" s="13" customFormat="1" ht="23.25" customHeight="1" thickBot="1" x14ac:dyDescent="0.3">
      <c r="A6" s="57" t="s">
        <v>105</v>
      </c>
      <c r="B6" s="58"/>
      <c r="C6" s="58"/>
      <c r="D6" s="58"/>
      <c r="E6" s="59"/>
    </row>
    <row r="7" spans="1:11" ht="21.75" customHeight="1" thickBot="1" x14ac:dyDescent="0.25">
      <c r="A7" s="45" t="s">
        <v>110</v>
      </c>
      <c r="B7" s="53"/>
      <c r="C7" s="46" t="s">
        <v>106</v>
      </c>
      <c r="D7" s="46"/>
      <c r="E7" s="47"/>
      <c r="F7" s="14"/>
    </row>
    <row r="8" spans="1:11" s="13" customFormat="1" ht="23.25" customHeight="1" thickBot="1" x14ac:dyDescent="0.3">
      <c r="A8" s="57" t="s">
        <v>95</v>
      </c>
      <c r="B8" s="58"/>
      <c r="C8" s="58"/>
      <c r="D8" s="58"/>
      <c r="E8" s="59"/>
    </row>
    <row r="9" spans="1:11" s="13" customFormat="1" ht="46.5" customHeight="1" thickBot="1" x14ac:dyDescent="0.3">
      <c r="A9" s="20" t="s">
        <v>94</v>
      </c>
      <c r="B9" s="10" t="s">
        <v>93</v>
      </c>
      <c r="C9" s="11" t="s">
        <v>92</v>
      </c>
      <c r="D9" s="9" t="s">
        <v>102</v>
      </c>
      <c r="E9" s="21" t="s">
        <v>108</v>
      </c>
    </row>
    <row r="10" spans="1:11" s="13" customFormat="1" ht="29.1" customHeight="1" x14ac:dyDescent="0.25">
      <c r="A10" s="15" t="s">
        <v>0</v>
      </c>
      <c r="B10" s="16">
        <v>50</v>
      </c>
      <c r="C10" s="34"/>
      <c r="D10" s="37"/>
      <c r="E10" s="48"/>
    </row>
    <row r="11" spans="1:11" s="13" customFormat="1" ht="29.1" customHeight="1" x14ac:dyDescent="0.25">
      <c r="A11" s="17" t="s">
        <v>1</v>
      </c>
      <c r="B11" s="4">
        <v>30</v>
      </c>
      <c r="C11" s="35"/>
      <c r="D11" s="38"/>
      <c r="E11" s="49"/>
    </row>
    <row r="12" spans="1:11" s="13" customFormat="1" ht="29.1" customHeight="1" x14ac:dyDescent="0.25">
      <c r="A12" s="17" t="s">
        <v>2</v>
      </c>
      <c r="B12" s="4">
        <v>20</v>
      </c>
      <c r="C12" s="35"/>
      <c r="D12" s="38"/>
      <c r="E12" s="49"/>
    </row>
    <row r="13" spans="1:11" s="13" customFormat="1" ht="29.1" customHeight="1" x14ac:dyDescent="0.25">
      <c r="A13" s="17" t="s">
        <v>3</v>
      </c>
      <c r="B13" s="4">
        <v>20</v>
      </c>
      <c r="C13" s="35"/>
      <c r="D13" s="38"/>
      <c r="E13" s="49"/>
    </row>
    <row r="14" spans="1:11" s="13" customFormat="1" ht="29.1" customHeight="1" x14ac:dyDescent="0.25">
      <c r="A14" s="17" t="s">
        <v>4</v>
      </c>
      <c r="B14" s="4">
        <v>15</v>
      </c>
      <c r="C14" s="35"/>
      <c r="D14" s="38"/>
      <c r="E14" s="49"/>
    </row>
    <row r="15" spans="1:11" s="13" customFormat="1" ht="29.1" customHeight="1" x14ac:dyDescent="0.25">
      <c r="A15" s="17" t="s">
        <v>5</v>
      </c>
      <c r="B15" s="4">
        <v>7</v>
      </c>
      <c r="C15" s="35"/>
      <c r="D15" s="38"/>
      <c r="E15" s="49"/>
    </row>
    <row r="16" spans="1:11" s="13" customFormat="1" ht="43.5" thickBot="1" x14ac:dyDescent="0.3">
      <c r="A16" s="18" t="s">
        <v>6</v>
      </c>
      <c r="B16" s="19">
        <v>5</v>
      </c>
      <c r="C16" s="36"/>
      <c r="D16" s="39"/>
      <c r="E16" s="50"/>
    </row>
    <row r="17" spans="1:5" s="13" customFormat="1" ht="15" customHeight="1" thickBot="1" x14ac:dyDescent="0.3">
      <c r="A17" s="60" t="s">
        <v>98</v>
      </c>
      <c r="B17" s="61"/>
      <c r="C17" s="61"/>
      <c r="D17" s="61"/>
      <c r="E17" s="54"/>
    </row>
    <row r="18" spans="1:5" s="13" customFormat="1" ht="103.5" customHeight="1" x14ac:dyDescent="0.25">
      <c r="A18" s="63" t="s">
        <v>114</v>
      </c>
      <c r="B18" s="64"/>
      <c r="C18" s="64"/>
      <c r="D18" s="64"/>
      <c r="E18" s="65"/>
    </row>
    <row r="19" spans="1:5" s="13" customFormat="1" ht="15" thickBot="1" x14ac:dyDescent="0.3">
      <c r="A19" s="1"/>
    </row>
    <row r="20" spans="1:5" s="13" customFormat="1" ht="36" customHeight="1" thickBot="1" x14ac:dyDescent="0.3">
      <c r="A20" s="57" t="s">
        <v>96</v>
      </c>
      <c r="B20" s="58"/>
      <c r="C20" s="58"/>
      <c r="D20" s="58"/>
      <c r="E20" s="59"/>
    </row>
    <row r="21" spans="1:5" s="13" customFormat="1" ht="65.25" customHeight="1" thickBot="1" x14ac:dyDescent="0.3">
      <c r="A21" s="7" t="s">
        <v>97</v>
      </c>
      <c r="B21" s="5" t="s">
        <v>91</v>
      </c>
      <c r="C21" s="9" t="s">
        <v>92</v>
      </c>
      <c r="D21" s="8" t="s">
        <v>109</v>
      </c>
      <c r="E21" s="3" t="s">
        <v>108</v>
      </c>
    </row>
    <row r="22" spans="1:5" s="13" customFormat="1" ht="57" x14ac:dyDescent="0.25">
      <c r="A22" s="24" t="s">
        <v>7</v>
      </c>
      <c r="B22" s="6" t="s">
        <v>8</v>
      </c>
      <c r="C22" s="51"/>
      <c r="D22" s="51"/>
      <c r="E22" s="40">
        <f>D22*1</f>
        <v>0</v>
      </c>
    </row>
    <row r="23" spans="1:5" s="13" customFormat="1" ht="43.5" thickBot="1" x14ac:dyDescent="0.3">
      <c r="A23" s="25" t="s">
        <v>9</v>
      </c>
      <c r="B23" s="26" t="s">
        <v>10</v>
      </c>
      <c r="C23" s="52"/>
      <c r="D23" s="52"/>
      <c r="E23" s="41">
        <f>D23*0.5</f>
        <v>0</v>
      </c>
    </row>
    <row r="24" spans="1:5" s="13" customFormat="1" ht="15" thickBot="1" x14ac:dyDescent="0.3">
      <c r="A24" s="60" t="s">
        <v>99</v>
      </c>
      <c r="B24" s="61"/>
      <c r="C24" s="61"/>
      <c r="D24" s="62"/>
      <c r="E24" s="42">
        <f xml:space="preserve"> IF(SUM(E22:E23)&gt;20,20,IF(SUM(E22:E23)&lt;=20,SUM(E22:E23)))</f>
        <v>0</v>
      </c>
    </row>
    <row r="25" spans="1:5" s="13" customFormat="1" ht="15" thickBot="1" x14ac:dyDescent="0.3">
      <c r="A25" s="1"/>
    </row>
    <row r="26" spans="1:5" s="13" customFormat="1" ht="36.75" customHeight="1" thickBot="1" x14ac:dyDescent="0.3">
      <c r="A26" s="57" t="s">
        <v>100</v>
      </c>
      <c r="B26" s="58"/>
      <c r="C26" s="58"/>
      <c r="D26" s="58"/>
      <c r="E26" s="59"/>
    </row>
    <row r="27" spans="1:5" s="13" customFormat="1" ht="46.5" customHeight="1" thickBot="1" x14ac:dyDescent="0.3">
      <c r="A27" s="28" t="s">
        <v>97</v>
      </c>
      <c r="B27" s="29" t="s">
        <v>91</v>
      </c>
      <c r="C27" s="30" t="s">
        <v>92</v>
      </c>
      <c r="D27" s="28" t="s">
        <v>107</v>
      </c>
      <c r="E27" s="30" t="s">
        <v>108</v>
      </c>
    </row>
    <row r="28" spans="1:5" s="13" customFormat="1" ht="30" customHeight="1" x14ac:dyDescent="0.25">
      <c r="A28" s="15" t="s">
        <v>11</v>
      </c>
      <c r="B28" s="32" t="s">
        <v>12</v>
      </c>
      <c r="C28" s="34"/>
      <c r="D28" s="34"/>
      <c r="E28" s="43">
        <f>2*D28</f>
        <v>0</v>
      </c>
    </row>
    <row r="29" spans="1:5" s="13" customFormat="1" ht="30" customHeight="1" x14ac:dyDescent="0.25">
      <c r="A29" s="17" t="s">
        <v>13</v>
      </c>
      <c r="B29" s="2" t="s">
        <v>14</v>
      </c>
      <c r="C29" s="35"/>
      <c r="D29" s="35"/>
      <c r="E29" s="40">
        <f>D29*0.5</f>
        <v>0</v>
      </c>
    </row>
    <row r="30" spans="1:5" s="13" customFormat="1" ht="30" customHeight="1" x14ac:dyDescent="0.25">
      <c r="A30" s="17" t="s">
        <v>15</v>
      </c>
      <c r="B30" s="2" t="s">
        <v>16</v>
      </c>
      <c r="C30" s="35"/>
      <c r="D30" s="35"/>
      <c r="E30" s="40">
        <f>1*D30</f>
        <v>0</v>
      </c>
    </row>
    <row r="31" spans="1:5" s="13" customFormat="1" ht="30" customHeight="1" x14ac:dyDescent="0.25">
      <c r="A31" s="17" t="s">
        <v>17</v>
      </c>
      <c r="B31" s="2" t="s">
        <v>14</v>
      </c>
      <c r="C31" s="35"/>
      <c r="D31" s="35"/>
      <c r="E31" s="40">
        <f>0.5*D31</f>
        <v>0</v>
      </c>
    </row>
    <row r="32" spans="1:5" s="13" customFormat="1" ht="30" customHeight="1" x14ac:dyDescent="0.25">
      <c r="A32" s="17" t="s">
        <v>18</v>
      </c>
      <c r="B32" s="2" t="s">
        <v>19</v>
      </c>
      <c r="C32" s="35"/>
      <c r="D32" s="35"/>
      <c r="E32" s="40">
        <f>0.3*D32</f>
        <v>0</v>
      </c>
    </row>
    <row r="33" spans="1:5" s="13" customFormat="1" ht="30" customHeight="1" x14ac:dyDescent="0.25">
      <c r="A33" s="17" t="s">
        <v>20</v>
      </c>
      <c r="B33" s="2" t="s">
        <v>21</v>
      </c>
      <c r="C33" s="35"/>
      <c r="D33" s="35"/>
      <c r="E33" s="40">
        <f>0.2*D33</f>
        <v>0</v>
      </c>
    </row>
    <row r="34" spans="1:5" s="13" customFormat="1" ht="30" customHeight="1" x14ac:dyDescent="0.25">
      <c r="A34" s="17" t="s">
        <v>22</v>
      </c>
      <c r="B34" s="2" t="s">
        <v>23</v>
      </c>
      <c r="C34" s="35"/>
      <c r="D34" s="35"/>
      <c r="E34" s="40">
        <f>2*D34</f>
        <v>0</v>
      </c>
    </row>
    <row r="35" spans="1:5" s="13" customFormat="1" ht="30" customHeight="1" x14ac:dyDescent="0.25">
      <c r="A35" s="17" t="s">
        <v>24</v>
      </c>
      <c r="B35" s="2" t="s">
        <v>25</v>
      </c>
      <c r="C35" s="35"/>
      <c r="D35" s="35"/>
      <c r="E35" s="40">
        <f>1*D35</f>
        <v>0</v>
      </c>
    </row>
    <row r="36" spans="1:5" s="13" customFormat="1" ht="30" customHeight="1" x14ac:dyDescent="0.25">
      <c r="A36" s="17" t="s">
        <v>26</v>
      </c>
      <c r="B36" s="31" t="s">
        <v>27</v>
      </c>
      <c r="C36" s="35"/>
      <c r="D36" s="35"/>
      <c r="E36" s="40">
        <f>4*D36</f>
        <v>0</v>
      </c>
    </row>
    <row r="37" spans="1:5" s="13" customFormat="1" ht="30" customHeight="1" x14ac:dyDescent="0.25">
      <c r="A37" s="17" t="s">
        <v>28</v>
      </c>
      <c r="B37" s="2" t="s">
        <v>29</v>
      </c>
      <c r="C37" s="35"/>
      <c r="D37" s="35"/>
      <c r="E37" s="40">
        <f>2*D37</f>
        <v>0</v>
      </c>
    </row>
    <row r="38" spans="1:5" s="13" customFormat="1" ht="30" customHeight="1" x14ac:dyDescent="0.25">
      <c r="A38" s="17" t="s">
        <v>30</v>
      </c>
      <c r="B38" s="2" t="s">
        <v>31</v>
      </c>
      <c r="C38" s="35"/>
      <c r="D38" s="35"/>
      <c r="E38" s="40">
        <f>1*D38</f>
        <v>0</v>
      </c>
    </row>
    <row r="39" spans="1:5" s="13" customFormat="1" ht="30" customHeight="1" x14ac:dyDescent="0.25">
      <c r="A39" s="17" t="s">
        <v>32</v>
      </c>
      <c r="B39" s="2" t="s">
        <v>33</v>
      </c>
      <c r="C39" s="35"/>
      <c r="D39" s="35"/>
      <c r="E39" s="40">
        <f>4*D39</f>
        <v>0</v>
      </c>
    </row>
    <row r="40" spans="1:5" s="13" customFormat="1" ht="30" customHeight="1" x14ac:dyDescent="0.25">
      <c r="A40" s="17" t="s">
        <v>34</v>
      </c>
      <c r="B40" s="2" t="s">
        <v>35</v>
      </c>
      <c r="C40" s="35"/>
      <c r="D40" s="35"/>
      <c r="E40" s="40">
        <f>0.5*D40</f>
        <v>0</v>
      </c>
    </row>
    <row r="41" spans="1:5" s="13" customFormat="1" ht="30" customHeight="1" x14ac:dyDescent="0.25">
      <c r="A41" s="17" t="s">
        <v>36</v>
      </c>
      <c r="B41" s="2" t="s">
        <v>37</v>
      </c>
      <c r="C41" s="35"/>
      <c r="D41" s="35"/>
      <c r="E41" s="40">
        <f>1*D41</f>
        <v>0</v>
      </c>
    </row>
    <row r="42" spans="1:5" s="13" customFormat="1" ht="30" customHeight="1" x14ac:dyDescent="0.25">
      <c r="A42" s="17" t="s">
        <v>38</v>
      </c>
      <c r="B42" s="2" t="s">
        <v>35</v>
      </c>
      <c r="C42" s="35"/>
      <c r="D42" s="35"/>
      <c r="E42" s="40">
        <f>0.5*D42</f>
        <v>0</v>
      </c>
    </row>
    <row r="43" spans="1:5" s="13" customFormat="1" ht="30" customHeight="1" x14ac:dyDescent="0.25">
      <c r="A43" s="17" t="s">
        <v>39</v>
      </c>
      <c r="B43" s="2" t="s">
        <v>40</v>
      </c>
      <c r="C43" s="35"/>
      <c r="D43" s="35"/>
      <c r="E43" s="40">
        <f>6*D43</f>
        <v>0</v>
      </c>
    </row>
    <row r="44" spans="1:5" s="13" customFormat="1" ht="30" customHeight="1" x14ac:dyDescent="0.25">
      <c r="A44" s="17" t="s">
        <v>41</v>
      </c>
      <c r="B44" s="2" t="s">
        <v>42</v>
      </c>
      <c r="C44" s="35"/>
      <c r="D44" s="35"/>
      <c r="E44" s="40">
        <f>3*D44</f>
        <v>0</v>
      </c>
    </row>
    <row r="45" spans="1:5" s="13" customFormat="1" ht="30" customHeight="1" x14ac:dyDescent="0.25">
      <c r="A45" s="17" t="s">
        <v>43</v>
      </c>
      <c r="B45" s="2" t="s">
        <v>44</v>
      </c>
      <c r="C45" s="35"/>
      <c r="D45" s="35"/>
      <c r="E45" s="40">
        <f>2*D45</f>
        <v>0</v>
      </c>
    </row>
    <row r="46" spans="1:5" s="13" customFormat="1" ht="30" customHeight="1" x14ac:dyDescent="0.25">
      <c r="A46" s="17" t="s">
        <v>45</v>
      </c>
      <c r="B46" s="2" t="s">
        <v>46</v>
      </c>
      <c r="C46" s="35"/>
      <c r="D46" s="35"/>
      <c r="E46" s="40">
        <f>1*D46</f>
        <v>0</v>
      </c>
    </row>
    <row r="47" spans="1:5" s="13" customFormat="1" ht="30" customHeight="1" x14ac:dyDescent="0.25">
      <c r="A47" s="17" t="s">
        <v>47</v>
      </c>
      <c r="B47" s="2" t="s">
        <v>44</v>
      </c>
      <c r="C47" s="35"/>
      <c r="D47" s="35"/>
      <c r="E47" s="40">
        <f>2*D47</f>
        <v>0</v>
      </c>
    </row>
    <row r="48" spans="1:5" s="13" customFormat="1" ht="30" customHeight="1" x14ac:dyDescent="0.25">
      <c r="A48" s="17" t="s">
        <v>48</v>
      </c>
      <c r="B48" s="2" t="s">
        <v>49</v>
      </c>
      <c r="C48" s="35"/>
      <c r="D48" s="35"/>
      <c r="E48" s="40">
        <f>0.5*D48</f>
        <v>0</v>
      </c>
    </row>
    <row r="49" spans="1:5" s="13" customFormat="1" ht="30" customHeight="1" x14ac:dyDescent="0.25">
      <c r="A49" s="17" t="s">
        <v>50</v>
      </c>
      <c r="B49" s="2" t="s">
        <v>46</v>
      </c>
      <c r="C49" s="35"/>
      <c r="D49" s="35"/>
      <c r="E49" s="40">
        <f>1*D49</f>
        <v>0</v>
      </c>
    </row>
    <row r="50" spans="1:5" s="13" customFormat="1" ht="30" customHeight="1" x14ac:dyDescent="0.25">
      <c r="A50" s="17" t="s">
        <v>51</v>
      </c>
      <c r="B50" s="2" t="s">
        <v>52</v>
      </c>
      <c r="C50" s="35"/>
      <c r="D50" s="35"/>
      <c r="E50" s="40">
        <f>0.2*D50</f>
        <v>0</v>
      </c>
    </row>
    <row r="51" spans="1:5" s="13" customFormat="1" ht="30" customHeight="1" x14ac:dyDescent="0.25">
      <c r="A51" s="17" t="s">
        <v>53</v>
      </c>
      <c r="B51" s="2" t="s">
        <v>54</v>
      </c>
      <c r="C51" s="35"/>
      <c r="D51" s="35"/>
      <c r="E51" s="40">
        <f>6*D51</f>
        <v>0</v>
      </c>
    </row>
    <row r="52" spans="1:5" s="13" customFormat="1" ht="30" customHeight="1" x14ac:dyDescent="0.25">
      <c r="A52" s="17" t="s">
        <v>55</v>
      </c>
      <c r="B52" s="2" t="s">
        <v>56</v>
      </c>
      <c r="C52" s="35"/>
      <c r="D52" s="35"/>
      <c r="E52" s="40">
        <f>2*D52</f>
        <v>0</v>
      </c>
    </row>
    <row r="53" spans="1:5" s="13" customFormat="1" ht="30" customHeight="1" x14ac:dyDescent="0.25">
      <c r="A53" s="17" t="s">
        <v>57</v>
      </c>
      <c r="B53" s="2" t="s">
        <v>58</v>
      </c>
      <c r="C53" s="35"/>
      <c r="D53" s="35"/>
      <c r="E53" s="40">
        <f>4*D53</f>
        <v>0</v>
      </c>
    </row>
    <row r="54" spans="1:5" s="13" customFormat="1" ht="30" customHeight="1" x14ac:dyDescent="0.25">
      <c r="A54" s="17" t="s">
        <v>59</v>
      </c>
      <c r="B54" s="2" t="s">
        <v>60</v>
      </c>
      <c r="C54" s="35"/>
      <c r="D54" s="35"/>
      <c r="E54" s="40">
        <f>1.5*D54</f>
        <v>0</v>
      </c>
    </row>
    <row r="55" spans="1:5" s="13" customFormat="1" ht="30" customHeight="1" x14ac:dyDescent="0.25">
      <c r="A55" s="17" t="s">
        <v>61</v>
      </c>
      <c r="B55" s="2" t="s">
        <v>62</v>
      </c>
      <c r="C55" s="35"/>
      <c r="D55" s="35"/>
      <c r="E55" s="40">
        <f>6*D55</f>
        <v>0</v>
      </c>
    </row>
    <row r="56" spans="1:5" s="13" customFormat="1" ht="30" customHeight="1" x14ac:dyDescent="0.25">
      <c r="A56" s="17" t="s">
        <v>63</v>
      </c>
      <c r="B56" s="2" t="s">
        <v>64</v>
      </c>
      <c r="C56" s="35"/>
      <c r="D56" s="35"/>
      <c r="E56" s="40">
        <f>2*D56</f>
        <v>0</v>
      </c>
    </row>
    <row r="57" spans="1:5" s="13" customFormat="1" ht="30" customHeight="1" x14ac:dyDescent="0.25">
      <c r="A57" s="17" t="s">
        <v>65</v>
      </c>
      <c r="B57" s="2" t="s">
        <v>66</v>
      </c>
      <c r="C57" s="35"/>
      <c r="D57" s="35"/>
      <c r="E57" s="40">
        <f>1*D57</f>
        <v>0</v>
      </c>
    </row>
    <row r="58" spans="1:5" s="13" customFormat="1" ht="30" customHeight="1" x14ac:dyDescent="0.25">
      <c r="A58" s="17" t="s">
        <v>67</v>
      </c>
      <c r="B58" s="2" t="s">
        <v>68</v>
      </c>
      <c r="C58" s="35"/>
      <c r="D58" s="35"/>
      <c r="E58" s="40">
        <f>5*D58</f>
        <v>0</v>
      </c>
    </row>
    <row r="59" spans="1:5" s="13" customFormat="1" ht="30" customHeight="1" x14ac:dyDescent="0.25">
      <c r="A59" s="17" t="s">
        <v>69</v>
      </c>
      <c r="B59" s="2" t="s">
        <v>70</v>
      </c>
      <c r="C59" s="35"/>
      <c r="D59" s="35"/>
      <c r="E59" s="40">
        <f>2*D59</f>
        <v>0</v>
      </c>
    </row>
    <row r="60" spans="1:5" s="13" customFormat="1" ht="30" customHeight="1" x14ac:dyDescent="0.25">
      <c r="A60" s="17" t="s">
        <v>71</v>
      </c>
      <c r="B60" s="2" t="s">
        <v>70</v>
      </c>
      <c r="C60" s="35"/>
      <c r="D60" s="35"/>
      <c r="E60" s="40">
        <f>2*D60</f>
        <v>0</v>
      </c>
    </row>
    <row r="61" spans="1:5" s="13" customFormat="1" ht="30" customHeight="1" x14ac:dyDescent="0.25">
      <c r="A61" s="17" t="s">
        <v>72</v>
      </c>
      <c r="B61" s="2" t="s">
        <v>73</v>
      </c>
      <c r="C61" s="35"/>
      <c r="D61" s="35"/>
      <c r="E61" s="40">
        <f>1*D61</f>
        <v>0</v>
      </c>
    </row>
    <row r="62" spans="1:5" s="13" customFormat="1" ht="30" customHeight="1" x14ac:dyDescent="0.25">
      <c r="A62" s="17" t="s">
        <v>74</v>
      </c>
      <c r="B62" s="2" t="s">
        <v>75</v>
      </c>
      <c r="C62" s="35"/>
      <c r="D62" s="35"/>
      <c r="E62" s="40">
        <f>1*D62</f>
        <v>0</v>
      </c>
    </row>
    <row r="63" spans="1:5" s="13" customFormat="1" ht="30" customHeight="1" x14ac:dyDescent="0.25">
      <c r="A63" s="17" t="s">
        <v>76</v>
      </c>
      <c r="B63" s="2" t="s">
        <v>77</v>
      </c>
      <c r="C63" s="35"/>
      <c r="D63" s="35"/>
      <c r="E63" s="40">
        <f>0.5*D63</f>
        <v>0</v>
      </c>
    </row>
    <row r="64" spans="1:5" s="13" customFormat="1" ht="30" customHeight="1" x14ac:dyDescent="0.25">
      <c r="A64" s="17" t="s">
        <v>78</v>
      </c>
      <c r="B64" s="2" t="s">
        <v>77</v>
      </c>
      <c r="C64" s="35"/>
      <c r="D64" s="35"/>
      <c r="E64" s="40">
        <f>0.5*D64</f>
        <v>0</v>
      </c>
    </row>
    <row r="65" spans="1:5" s="13" customFormat="1" ht="30" customHeight="1" x14ac:dyDescent="0.25">
      <c r="A65" s="17" t="s">
        <v>79</v>
      </c>
      <c r="B65" s="2" t="s">
        <v>80</v>
      </c>
      <c r="C65" s="35"/>
      <c r="D65" s="35"/>
      <c r="E65" s="40">
        <f>0.5*D65</f>
        <v>0</v>
      </c>
    </row>
    <row r="66" spans="1:5" s="13" customFormat="1" ht="30" customHeight="1" x14ac:dyDescent="0.25">
      <c r="A66" s="17" t="s">
        <v>81</v>
      </c>
      <c r="B66" s="2" t="s">
        <v>82</v>
      </c>
      <c r="C66" s="35"/>
      <c r="D66" s="35"/>
      <c r="E66" s="40">
        <f>0.2*D66</f>
        <v>0</v>
      </c>
    </row>
    <row r="67" spans="1:5" s="13" customFormat="1" ht="30" customHeight="1" x14ac:dyDescent="0.25">
      <c r="A67" s="17" t="s">
        <v>83</v>
      </c>
      <c r="B67" s="2" t="s">
        <v>82</v>
      </c>
      <c r="C67" s="35"/>
      <c r="D67" s="35"/>
      <c r="E67" s="40">
        <f>0.2*D67</f>
        <v>0</v>
      </c>
    </row>
    <row r="68" spans="1:5" s="13" customFormat="1" ht="30" customHeight="1" x14ac:dyDescent="0.25">
      <c r="A68" s="17" t="s">
        <v>84</v>
      </c>
      <c r="B68" s="2" t="s">
        <v>85</v>
      </c>
      <c r="C68" s="35"/>
      <c r="D68" s="35"/>
      <c r="E68" s="40">
        <f>0.5*D68</f>
        <v>0</v>
      </c>
    </row>
    <row r="69" spans="1:5" s="13" customFormat="1" ht="30" customHeight="1" x14ac:dyDescent="0.25">
      <c r="A69" s="17" t="s">
        <v>86</v>
      </c>
      <c r="B69" s="2" t="s">
        <v>82</v>
      </c>
      <c r="C69" s="35"/>
      <c r="D69" s="35"/>
      <c r="E69" s="40">
        <f>0.2*D69</f>
        <v>0</v>
      </c>
    </row>
    <row r="70" spans="1:5" s="13" customFormat="1" ht="30" customHeight="1" x14ac:dyDescent="0.25">
      <c r="A70" s="17" t="s">
        <v>87</v>
      </c>
      <c r="B70" s="2" t="s">
        <v>12</v>
      </c>
      <c r="C70" s="35"/>
      <c r="D70" s="35"/>
      <c r="E70" s="40">
        <f>2*D70</f>
        <v>0</v>
      </c>
    </row>
    <row r="71" spans="1:5" s="13" customFormat="1" ht="30" customHeight="1" x14ac:dyDescent="0.25">
      <c r="A71" s="17" t="s">
        <v>88</v>
      </c>
      <c r="B71" s="2" t="s">
        <v>14</v>
      </c>
      <c r="C71" s="35"/>
      <c r="D71" s="35"/>
      <c r="E71" s="40">
        <f>0.5*D71</f>
        <v>0</v>
      </c>
    </row>
    <row r="72" spans="1:5" s="13" customFormat="1" ht="30" customHeight="1" x14ac:dyDescent="0.25">
      <c r="A72" s="17" t="s">
        <v>89</v>
      </c>
      <c r="B72" s="2" t="s">
        <v>16</v>
      </c>
      <c r="C72" s="35"/>
      <c r="D72" s="35"/>
      <c r="E72" s="40">
        <f>1*D72</f>
        <v>0</v>
      </c>
    </row>
    <row r="73" spans="1:5" s="13" customFormat="1" ht="30" customHeight="1" thickBot="1" x14ac:dyDescent="0.3">
      <c r="A73" s="18" t="s">
        <v>90</v>
      </c>
      <c r="B73" s="33" t="s">
        <v>14</v>
      </c>
      <c r="C73" s="36"/>
      <c r="D73" s="36"/>
      <c r="E73" s="44">
        <f>0.5*D73</f>
        <v>0</v>
      </c>
    </row>
    <row r="74" spans="1:5" s="13" customFormat="1" ht="15" thickBot="1" x14ac:dyDescent="0.3">
      <c r="A74" s="22" t="s">
        <v>101</v>
      </c>
      <c r="B74" s="23"/>
      <c r="C74" s="23"/>
      <c r="D74" s="23"/>
      <c r="E74" s="42">
        <f xml:space="preserve"> IF(SUM(E28:E73)&gt;30,30,IF(SUM(E28:E73)&lt;=30,SUM(E28:E73)))</f>
        <v>0</v>
      </c>
    </row>
    <row r="75" spans="1:5" s="13" customFormat="1" ht="43.5" customHeight="1" x14ac:dyDescent="0.25">
      <c r="A75" s="69" t="s">
        <v>111</v>
      </c>
      <c r="B75" s="70"/>
      <c r="C75" s="70"/>
      <c r="D75" s="70"/>
      <c r="E75" s="71"/>
    </row>
    <row r="76" spans="1:5" ht="20.25" thickBot="1" x14ac:dyDescent="0.3">
      <c r="B76" s="66" t="s">
        <v>103</v>
      </c>
      <c r="C76" s="67"/>
      <c r="D76" s="68"/>
      <c r="E76" s="55">
        <f>E17+E24+E74</f>
        <v>0</v>
      </c>
    </row>
  </sheetData>
  <sheetProtection password="D290" sheet="1" objects="1" scenarios="1"/>
  <mergeCells count="12">
    <mergeCell ref="B76:D76"/>
    <mergeCell ref="A75:E75"/>
    <mergeCell ref="A8:E8"/>
    <mergeCell ref="A4:E4"/>
    <mergeCell ref="A5:E5"/>
    <mergeCell ref="A6:E6"/>
    <mergeCell ref="A17:D17"/>
    <mergeCell ref="A1:E3"/>
    <mergeCell ref="A20:E20"/>
    <mergeCell ref="A24:D24"/>
    <mergeCell ref="A18:E18"/>
    <mergeCell ref="A26:E26"/>
  </mergeCells>
  <pageMargins left="0" right="0" top="0.19685039370078741" bottom="0" header="0.31496062992125984" footer="0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 Raquel Viegas</cp:lastModifiedBy>
  <cp:lastPrinted>2018-05-09T17:59:51Z</cp:lastPrinted>
  <dcterms:created xsi:type="dcterms:W3CDTF">2018-04-15T12:55:24Z</dcterms:created>
  <dcterms:modified xsi:type="dcterms:W3CDTF">2018-05-09T19:04:16Z</dcterms:modified>
</cp:coreProperties>
</file>